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ARLAKYIGIT\Desktop\GENEL AYDINLATMA\ŞUBAT\OCAK WEB SAYFASI\"/>
    </mc:Choice>
  </mc:AlternateContent>
  <bookViews>
    <workbookView xWindow="9705" yWindow="-15" windowWidth="9510" windowHeight="10560"/>
  </bookViews>
  <sheets>
    <sheet name="Ek-2-1-AKEDAŞ" sheetId="3" r:id="rId1"/>
  </sheets>
  <externalReferences>
    <externalReference r:id="rId2"/>
  </externalReferences>
  <definedNames>
    <definedName name="_xlnm._FilterDatabase" localSheetId="0" hidden="1">'Ek-2-1-AKEDAŞ'!$A$2:$F$38</definedName>
    <definedName name="_xlnm.Print_Area" localSheetId="0">'Ek-2-1-AKEDAŞ'!$A$1:$F$38</definedName>
    <definedName name="_xlnm.Print_Titles" localSheetId="0">'Ek-2-1-AKEDAŞ'!$1:$1</definedName>
  </definedNames>
  <calcPr calcId="152511"/>
</workbook>
</file>

<file path=xl/calcChain.xml><?xml version="1.0" encoding="utf-8"?>
<calcChain xmlns="http://schemas.openxmlformats.org/spreadsheetml/2006/main">
  <c r="F4" i="3" l="1"/>
  <c r="F5" i="3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7" i="3"/>
  <c r="F3" i="3"/>
  <c r="E4" i="3"/>
  <c r="E5" i="3"/>
  <c r="E6" i="3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7" i="3"/>
  <c r="E3" i="3"/>
  <c r="D4" i="3"/>
  <c r="D5" i="3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7" i="3"/>
  <c r="D3" i="3"/>
  <c r="C4" i="3"/>
  <c r="C5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7" i="3"/>
  <c r="C3" i="3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7" i="3"/>
  <c r="B3" i="3"/>
  <c r="B38" i="3" l="1"/>
  <c r="C38" i="3" l="1"/>
  <c r="D38" i="3"/>
  <c r="E38" i="3"/>
  <c r="F38" i="3"/>
</calcChain>
</file>

<file path=xl/sharedStrings.xml><?xml version="1.0" encoding="utf-8"?>
<sst xmlns="http://schemas.openxmlformats.org/spreadsheetml/2006/main" count="43" uniqueCount="43">
  <si>
    <t>TOPLAM TUTAR</t>
  </si>
  <si>
    <t>ADET</t>
  </si>
  <si>
    <t>AKTİF TÜKETİM BEDELİ</t>
  </si>
  <si>
    <t>AKTİF TÜKETİM (kWh)</t>
  </si>
  <si>
    <t>BELEDİYE/İL ÖZEL İDARESİ ADI</t>
  </si>
  <si>
    <t>YASAL KESİNTİLER, VERGİ, FON VE  PAYLAR (**)</t>
  </si>
  <si>
    <t>Genel Toplam</t>
  </si>
  <si>
    <t>ADIYAMAN</t>
  </si>
  <si>
    <t>ADIYAMAN İL ÖZEL İDARESİ</t>
  </si>
  <si>
    <t>AKINCILAR</t>
  </si>
  <si>
    <t>BALKAR</t>
  </si>
  <si>
    <t>BELÖREN</t>
  </si>
  <si>
    <t>BESNİ</t>
  </si>
  <si>
    <t>BÖLÜKYAYLA</t>
  </si>
  <si>
    <t>ÇAKIRHÖYÜK</t>
  </si>
  <si>
    <t>ÇELİKHAN</t>
  </si>
  <si>
    <t>GERGER</t>
  </si>
  <si>
    <t>GÖLBAŞI</t>
  </si>
  <si>
    <t>HARMANLI</t>
  </si>
  <si>
    <t>İNLİCE</t>
  </si>
  <si>
    <t>KAHTA</t>
  </si>
  <si>
    <t>KESMETEPE</t>
  </si>
  <si>
    <t>KÖMÜR</t>
  </si>
  <si>
    <t>KÖSECELİ</t>
  </si>
  <si>
    <t>PINARBAŞI</t>
  </si>
  <si>
    <t>SAMSAT</t>
  </si>
  <si>
    <t>SİNCİK</t>
  </si>
  <si>
    <t>SUVARLI</t>
  </si>
  <si>
    <t>ŞAMBAYAT</t>
  </si>
  <si>
    <t>TUT</t>
  </si>
  <si>
    <t>YAYLAKONAK</t>
  </si>
  <si>
    <t>AFŞİN</t>
  </si>
  <si>
    <t>ANDIRIN</t>
  </si>
  <si>
    <t>ÇAĞLAYANCERİT</t>
  </si>
  <si>
    <t>DULKADİROĞLU</t>
  </si>
  <si>
    <t>EKİNÖZÜ</t>
  </si>
  <si>
    <t>ELBİSTAN</t>
  </si>
  <si>
    <t>GÖKSUN</t>
  </si>
  <si>
    <t>KAHRAMANMARAŞ BÜYÜKŞEHİR</t>
  </si>
  <si>
    <t>ONİKİŞUBAT</t>
  </si>
  <si>
    <t>PAZARCIK</t>
  </si>
  <si>
    <t>TÜRKOĞLU</t>
  </si>
  <si>
    <r>
      <t xml:space="preserve">AKEDAŞ  </t>
    </r>
    <r>
      <rPr>
        <b/>
        <sz val="11"/>
        <color rgb="FFFF0000"/>
        <rFont val="Times New Roman"/>
        <family val="1"/>
        <charset val="162"/>
      </rPr>
      <t>2020/01</t>
    </r>
    <r>
      <rPr>
        <b/>
        <sz val="11"/>
        <rFont val="Times New Roman"/>
        <family val="1"/>
        <charset val="162"/>
      </rPr>
      <t xml:space="preserve"> DÖNEMİ  AYDINLATMA BELEDİYE/İL ÖZEL İDARE İCMALİ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</si>
</sst>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#,##0.00000"/>
  </numFmts>
  <fonts count="9" x14ac:knownFonts="1">
    <font>
      <sz val="10"/>
      <name val="Arial Tur"/>
      <charset val="162"/>
    </font>
    <font>
      <b/>
      <sz val="11"/>
      <color indexed="8"/>
      <name val="Calibri"/>
      <family val="2"/>
      <charset val="162"/>
    </font>
    <font>
      <sz val="8"/>
      <name val="Arial Tur"/>
      <charset val="162"/>
    </font>
    <font>
      <sz val="10"/>
      <name val="Arial Tur"/>
      <charset val="162"/>
    </font>
    <font>
      <b/>
      <sz val="11"/>
      <name val="Times New Roman"/>
      <family val="1"/>
      <charset val="162"/>
    </font>
    <font>
      <b/>
      <sz val="12"/>
      <color indexed="8"/>
      <name val="Calibri"/>
      <family val="2"/>
      <charset val="162"/>
    </font>
    <font>
      <b/>
      <sz val="12"/>
      <name val="Calibri"/>
      <family val="2"/>
      <charset val="162"/>
    </font>
    <font>
      <sz val="12"/>
      <color indexed="8"/>
      <name val="Calibri"/>
      <family val="2"/>
      <charset val="162"/>
    </font>
    <font>
      <b/>
      <sz val="11"/>
      <color rgb="FFFF0000"/>
      <name val="Times New Roman"/>
      <family val="1"/>
      <charset val="16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21">
    <xf numFmtId="0" fontId="0" fillId="0" borderId="0" xfId="0"/>
    <xf numFmtId="0" fontId="1" fillId="0" borderId="0" xfId="0" applyFont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164" fontId="6" fillId="0" borderId="5" xfId="0" applyNumberFormat="1" applyFont="1" applyFill="1" applyBorder="1" applyAlignment="1" applyProtection="1">
      <alignment horizontal="center" vertical="center" wrapText="1"/>
      <protection locked="0"/>
    </xf>
    <xf numFmtId="4" fontId="6" fillId="0" borderId="5" xfId="0" applyNumberFormat="1" applyFont="1" applyFill="1" applyBorder="1" applyAlignment="1" applyProtection="1">
      <alignment horizontal="center" vertical="center" wrapText="1"/>
      <protection locked="0"/>
    </xf>
    <xf numFmtId="4" fontId="7" fillId="0" borderId="1" xfId="0" applyNumberFormat="1" applyFont="1" applyBorder="1" applyAlignment="1">
      <alignment horizontal="right" vertical="center" wrapText="1"/>
    </xf>
    <xf numFmtId="0" fontId="0" fillId="0" borderId="0" xfId="0" applyFont="1" applyAlignment="1">
      <alignment horizontal="left"/>
    </xf>
    <xf numFmtId="0" fontId="7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3" fontId="5" fillId="0" borderId="1" xfId="0" applyNumberFormat="1" applyFont="1" applyBorder="1" applyAlignment="1">
      <alignment horizontal="right" vertical="center" wrapText="1"/>
    </xf>
    <xf numFmtId="164" fontId="0" fillId="0" borderId="0" xfId="0" applyNumberFormat="1"/>
    <xf numFmtId="4" fontId="1" fillId="0" borderId="0" xfId="0" applyNumberFormat="1" applyFont="1" applyAlignment="1">
      <alignment horizontal="center" vertical="center" wrapText="1"/>
    </xf>
    <xf numFmtId="4" fontId="0" fillId="0" borderId="0" xfId="0" applyNumberFormat="1"/>
    <xf numFmtId="3" fontId="5" fillId="0" borderId="3" xfId="0" applyNumberFormat="1" applyFont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right" vertical="center" wrapText="1"/>
    </xf>
    <xf numFmtId="3" fontId="0" fillId="0" borderId="0" xfId="0" applyNumberFormat="1"/>
    <xf numFmtId="4" fontId="5" fillId="0" borderId="2" xfId="0" applyNumberFormat="1" applyFont="1" applyBorder="1" applyAlignment="1">
      <alignment horizontal="center" vertical="center" wrapText="1"/>
    </xf>
    <xf numFmtId="4" fontId="5" fillId="0" borderId="4" xfId="0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right" vertical="center" wrapText="1"/>
    </xf>
    <xf numFmtId="165" fontId="0" fillId="0" borderId="0" xfId="0" applyNumberFormat="1"/>
    <xf numFmtId="0" fontId="4" fillId="0" borderId="6" xfId="0" applyFont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246_OCAK%20FATURALAR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2_genel_aydinlatma_verileri.TX"/>
      <sheetName val="Sayfa3"/>
      <sheetName val="Sayfa1"/>
    </sheetNames>
    <sheetDataSet>
      <sheetData sheetId="0"/>
      <sheetData sheetId="1">
        <row r="4">
          <cell r="C4" t="str">
            <v>KAHRAMANMARAŞ BÜYÜKŞEHİR</v>
          </cell>
          <cell r="D4">
            <v>385</v>
          </cell>
          <cell r="E4">
            <v>1155668.003</v>
          </cell>
          <cell r="F4">
            <v>329026.07999999978</v>
          </cell>
          <cell r="G4">
            <v>394894.87000000005</v>
          </cell>
          <cell r="H4">
            <v>723920.94999999984</v>
          </cell>
        </row>
        <row r="5">
          <cell r="C5" t="str">
            <v>AFŞİN</v>
          </cell>
          <cell r="D5">
            <v>244</v>
          </cell>
          <cell r="E5">
            <v>459820.38800000021</v>
          </cell>
          <cell r="F5">
            <v>130188.76999999995</v>
          </cell>
          <cell r="G5">
            <v>155720.15999999997</v>
          </cell>
          <cell r="H5">
            <v>285908.92999999993</v>
          </cell>
        </row>
        <row r="6">
          <cell r="C6" t="str">
            <v>ANDIRIN</v>
          </cell>
          <cell r="D6">
            <v>196</v>
          </cell>
          <cell r="E6">
            <v>263197.21099999995</v>
          </cell>
          <cell r="F6">
            <v>74642.260000000009</v>
          </cell>
          <cell r="G6">
            <v>86630.56</v>
          </cell>
          <cell r="H6">
            <v>161272.82</v>
          </cell>
        </row>
        <row r="7">
          <cell r="C7" t="str">
            <v>EKİNÖZÜ</v>
          </cell>
          <cell r="D7">
            <v>92</v>
          </cell>
          <cell r="E7">
            <v>96702.220999999976</v>
          </cell>
          <cell r="F7">
            <v>27368.299999999992</v>
          </cell>
          <cell r="G7">
            <v>32468.350000000024</v>
          </cell>
          <cell r="H7">
            <v>59836.650000000016</v>
          </cell>
        </row>
        <row r="8">
          <cell r="C8" t="str">
            <v>ELBİSTAN</v>
          </cell>
          <cell r="D8">
            <v>389</v>
          </cell>
          <cell r="E8">
            <v>759700.47900000005</v>
          </cell>
          <cell r="F8">
            <v>215123.36000000002</v>
          </cell>
          <cell r="G8">
            <v>257567.49000000014</v>
          </cell>
          <cell r="H8">
            <v>472690.85000000015</v>
          </cell>
        </row>
        <row r="9">
          <cell r="C9" t="str">
            <v>GÖKSUN</v>
          </cell>
          <cell r="D9">
            <v>213</v>
          </cell>
          <cell r="E9">
            <v>270882.35000000009</v>
          </cell>
          <cell r="F9">
            <v>77648.31</v>
          </cell>
          <cell r="G9">
            <v>90215.159999999974</v>
          </cell>
          <cell r="H9">
            <v>167863.46999999997</v>
          </cell>
        </row>
        <row r="10">
          <cell r="C10" t="str">
            <v>PAZARCIK</v>
          </cell>
          <cell r="D10">
            <v>243</v>
          </cell>
          <cell r="E10">
            <v>432227.5940000001</v>
          </cell>
          <cell r="F10">
            <v>122502.13999999996</v>
          </cell>
          <cell r="G10">
            <v>145164.01000000007</v>
          </cell>
          <cell r="H10">
            <v>267666.15000000002</v>
          </cell>
        </row>
        <row r="11">
          <cell r="C11" t="str">
            <v>TÜRKOĞLU</v>
          </cell>
          <cell r="D11">
            <v>227</v>
          </cell>
          <cell r="E11">
            <v>493237.20199999993</v>
          </cell>
          <cell r="F11">
            <v>139840.42000000001</v>
          </cell>
          <cell r="G11">
            <v>166488.9999999998</v>
          </cell>
          <cell r="H11">
            <v>306329.41999999981</v>
          </cell>
        </row>
        <row r="12">
          <cell r="C12" t="str">
            <v>ÇAĞLAYANCERİT</v>
          </cell>
          <cell r="D12">
            <v>76</v>
          </cell>
          <cell r="E12">
            <v>122150.10500000003</v>
          </cell>
          <cell r="F12">
            <v>34657.590000000018</v>
          </cell>
          <cell r="G12">
            <v>41322.169999999976</v>
          </cell>
          <cell r="H12">
            <v>75979.759999999995</v>
          </cell>
        </row>
        <row r="13">
          <cell r="C13" t="str">
            <v>DULKADİROĞLU</v>
          </cell>
          <cell r="D13">
            <v>550</v>
          </cell>
          <cell r="E13">
            <v>1040617.1010000004</v>
          </cell>
          <cell r="F13">
            <v>294676.20999999985</v>
          </cell>
          <cell r="G13">
            <v>351227.22999999963</v>
          </cell>
          <cell r="H13">
            <v>645903.43999999948</v>
          </cell>
        </row>
        <row r="14">
          <cell r="D14">
            <v>13</v>
          </cell>
          <cell r="E14">
            <v>392.02000000000004</v>
          </cell>
          <cell r="F14">
            <v>103.16</v>
          </cell>
          <cell r="G14">
            <v>96.220000000000027</v>
          </cell>
          <cell r="H14">
            <v>199.38000000000002</v>
          </cell>
        </row>
        <row r="15">
          <cell r="C15" t="str">
            <v>DULKADİROĞLU</v>
          </cell>
          <cell r="D15">
            <v>537</v>
          </cell>
          <cell r="E15">
            <v>1040225.0810000004</v>
          </cell>
          <cell r="F15">
            <v>294573.04999999987</v>
          </cell>
          <cell r="G15">
            <v>351131.00999999966</v>
          </cell>
          <cell r="H15">
            <v>645704.05999999947</v>
          </cell>
        </row>
        <row r="16">
          <cell r="C16" t="str">
            <v>ONİKİŞUBAT</v>
          </cell>
          <cell r="D16">
            <v>787</v>
          </cell>
          <cell r="E16">
            <v>1340311.8649999993</v>
          </cell>
          <cell r="F16">
            <v>380023.3500000005</v>
          </cell>
          <cell r="G16">
            <v>454711.30999999918</v>
          </cell>
          <cell r="H16">
            <v>834734.65999999968</v>
          </cell>
        </row>
        <row r="17">
          <cell r="C17" t="str">
            <v>ADIYAMAN</v>
          </cell>
          <cell r="D17">
            <v>477</v>
          </cell>
          <cell r="E17">
            <v>1063795.4480000003</v>
          </cell>
          <cell r="F17">
            <v>301217.89000000007</v>
          </cell>
          <cell r="G17">
            <v>364677.73999999923</v>
          </cell>
          <cell r="H17">
            <v>665895.62999999931</v>
          </cell>
        </row>
        <row r="18">
          <cell r="C18" t="str">
            <v>BELÖREN</v>
          </cell>
          <cell r="D18">
            <v>4</v>
          </cell>
          <cell r="E18">
            <v>8853.9210000000003</v>
          </cell>
          <cell r="F18">
            <v>2505.9299999999998</v>
          </cell>
          <cell r="G18">
            <v>3037.5800000000004</v>
          </cell>
          <cell r="H18">
            <v>5543.51</v>
          </cell>
        </row>
        <row r="19">
          <cell r="C19" t="str">
            <v>BESNİ</v>
          </cell>
          <cell r="D19">
            <v>76</v>
          </cell>
          <cell r="E19">
            <v>170878.19000000003</v>
          </cell>
          <cell r="F19">
            <v>48413.29</v>
          </cell>
          <cell r="G19">
            <v>58572.530000000035</v>
          </cell>
          <cell r="H19">
            <v>106985.82000000004</v>
          </cell>
        </row>
        <row r="20">
          <cell r="C20" t="str">
            <v>ÇAKIRHÖYÜK</v>
          </cell>
          <cell r="D20">
            <v>5</v>
          </cell>
          <cell r="E20">
            <v>16587.740999999998</v>
          </cell>
          <cell r="F20">
            <v>4696.0200000000004</v>
          </cell>
          <cell r="G20">
            <v>5689.58</v>
          </cell>
          <cell r="H20">
            <v>10385.6</v>
          </cell>
        </row>
        <row r="21">
          <cell r="C21" t="str">
            <v>ÇELİKHAN</v>
          </cell>
          <cell r="D21">
            <v>14</v>
          </cell>
          <cell r="E21">
            <v>46392.11</v>
          </cell>
          <cell r="F21">
            <v>13123.23</v>
          </cell>
          <cell r="G21">
            <v>15923.21</v>
          </cell>
          <cell r="H21">
            <v>29046.44</v>
          </cell>
        </row>
        <row r="22">
          <cell r="C22" t="str">
            <v>GERGER</v>
          </cell>
          <cell r="D22">
            <v>9</v>
          </cell>
          <cell r="E22">
            <v>25439.366999999998</v>
          </cell>
          <cell r="F22">
            <v>7197.8799999999992</v>
          </cell>
          <cell r="G22">
            <v>8729.8100000000013</v>
          </cell>
          <cell r="H22">
            <v>15927.69</v>
          </cell>
        </row>
        <row r="23">
          <cell r="C23" t="str">
            <v>GÖLBAŞI</v>
          </cell>
          <cell r="D23">
            <v>77</v>
          </cell>
          <cell r="E23">
            <v>192999.67800000001</v>
          </cell>
          <cell r="F23">
            <v>54945.850000000013</v>
          </cell>
          <cell r="G23">
            <v>65883.12</v>
          </cell>
          <cell r="H23">
            <v>120828.97</v>
          </cell>
        </row>
        <row r="24">
          <cell r="C24" t="str">
            <v>HARMANLI</v>
          </cell>
          <cell r="D24">
            <v>11</v>
          </cell>
          <cell r="E24">
            <v>17525.023000000001</v>
          </cell>
          <cell r="F24">
            <v>4957.3999999999996</v>
          </cell>
          <cell r="G24">
            <v>6015.0999999999985</v>
          </cell>
          <cell r="H24">
            <v>10972.499999999998</v>
          </cell>
        </row>
        <row r="25">
          <cell r="C25" t="str">
            <v>KAHTA</v>
          </cell>
          <cell r="D25">
            <v>100</v>
          </cell>
          <cell r="E25">
            <v>271716.46799999999</v>
          </cell>
          <cell r="F25">
            <v>77079.000000000029</v>
          </cell>
          <cell r="G25">
            <v>92995.500000000029</v>
          </cell>
          <cell r="H25">
            <v>170074.50000000006</v>
          </cell>
        </row>
        <row r="26">
          <cell r="C26" t="str">
            <v>PINARBAŞI</v>
          </cell>
          <cell r="D26">
            <v>16</v>
          </cell>
          <cell r="E26">
            <v>26820.257000000005</v>
          </cell>
          <cell r="F26">
            <v>7589.04</v>
          </cell>
          <cell r="G26">
            <v>9203.1799999999967</v>
          </cell>
          <cell r="H26">
            <v>16792.219999999998</v>
          </cell>
        </row>
        <row r="27">
          <cell r="C27" t="str">
            <v>SAMSAT</v>
          </cell>
          <cell r="D27">
            <v>11</v>
          </cell>
          <cell r="E27">
            <v>41274.012000000002</v>
          </cell>
          <cell r="F27">
            <v>11684.730000000001</v>
          </cell>
          <cell r="G27">
            <v>14156.889999999994</v>
          </cell>
          <cell r="H27">
            <v>25841.619999999995</v>
          </cell>
        </row>
        <row r="28">
          <cell r="C28" t="str">
            <v>SUVARLI</v>
          </cell>
          <cell r="D28">
            <v>4</v>
          </cell>
          <cell r="E28">
            <v>15119.745999999999</v>
          </cell>
          <cell r="F28">
            <v>4277.01</v>
          </cell>
          <cell r="G28">
            <v>5189.5499999999993</v>
          </cell>
          <cell r="H28">
            <v>9466.56</v>
          </cell>
        </row>
        <row r="29">
          <cell r="C29" t="str">
            <v>ŞAMBAYAT</v>
          </cell>
          <cell r="D29">
            <v>9</v>
          </cell>
          <cell r="E29">
            <v>32892.377999999997</v>
          </cell>
          <cell r="F29">
            <v>9304.48</v>
          </cell>
          <cell r="G29">
            <v>11289.619999999999</v>
          </cell>
          <cell r="H29">
            <v>20594.099999999999</v>
          </cell>
        </row>
        <row r="30">
          <cell r="C30" t="str">
            <v>TUT</v>
          </cell>
          <cell r="D30">
            <v>15</v>
          </cell>
          <cell r="E30">
            <v>30165.683000000001</v>
          </cell>
          <cell r="F30">
            <v>8533.15</v>
          </cell>
          <cell r="G30">
            <v>10341.699999999999</v>
          </cell>
          <cell r="H30">
            <v>18874.849999999999</v>
          </cell>
        </row>
        <row r="31">
          <cell r="C31" t="str">
            <v>BÖLÜKYAYLA</v>
          </cell>
          <cell r="D31">
            <v>7</v>
          </cell>
          <cell r="E31">
            <v>9800.2469999999994</v>
          </cell>
          <cell r="F31">
            <v>2772.5</v>
          </cell>
          <cell r="G31">
            <v>3363.49</v>
          </cell>
          <cell r="H31">
            <v>6135.99</v>
          </cell>
        </row>
        <row r="32">
          <cell r="C32" t="str">
            <v>KÖMÜR</v>
          </cell>
          <cell r="D32">
            <v>17</v>
          </cell>
          <cell r="E32">
            <v>24950.674999999999</v>
          </cell>
          <cell r="F32">
            <v>7066.2200000000012</v>
          </cell>
          <cell r="G32">
            <v>8555.269999999995</v>
          </cell>
          <cell r="H32">
            <v>15621.489999999996</v>
          </cell>
        </row>
        <row r="33">
          <cell r="C33" t="str">
            <v>SİNCİK</v>
          </cell>
          <cell r="D33">
            <v>23</v>
          </cell>
          <cell r="E33">
            <v>29425.091999999993</v>
          </cell>
          <cell r="F33">
            <v>8323.68</v>
          </cell>
          <cell r="G33">
            <v>10099.630000000001</v>
          </cell>
          <cell r="H33">
            <v>18423.310000000001</v>
          </cell>
        </row>
        <row r="34">
          <cell r="C34" t="str">
            <v>KESMETEPE</v>
          </cell>
          <cell r="D34">
            <v>3</v>
          </cell>
          <cell r="E34">
            <v>10234.164999999999</v>
          </cell>
          <cell r="F34">
            <v>2895</v>
          </cell>
          <cell r="G34">
            <v>3512.6499999999996</v>
          </cell>
          <cell r="H34">
            <v>6407.65</v>
          </cell>
        </row>
        <row r="35">
          <cell r="C35" t="str">
            <v>İNLİCE</v>
          </cell>
          <cell r="D35">
            <v>14</v>
          </cell>
          <cell r="E35">
            <v>10622.680000000002</v>
          </cell>
          <cell r="F35">
            <v>3012.15</v>
          </cell>
          <cell r="G35">
            <v>3638.6300000000006</v>
          </cell>
          <cell r="H35">
            <v>6650.7800000000007</v>
          </cell>
        </row>
        <row r="36">
          <cell r="C36" t="str">
            <v>YAYLAKONAK</v>
          </cell>
          <cell r="D36">
            <v>15</v>
          </cell>
          <cell r="E36">
            <v>7821.2630000000008</v>
          </cell>
          <cell r="F36">
            <v>2213.2199999999998</v>
          </cell>
          <cell r="G36">
            <v>2683.7500000000005</v>
          </cell>
          <cell r="H36">
            <v>4896.97</v>
          </cell>
        </row>
        <row r="37">
          <cell r="C37" t="str">
            <v>BALKAR</v>
          </cell>
          <cell r="D37">
            <v>5</v>
          </cell>
          <cell r="E37">
            <v>12979.602999999999</v>
          </cell>
          <cell r="F37">
            <v>3671.78</v>
          </cell>
          <cell r="G37">
            <v>4454.7999999999993</v>
          </cell>
          <cell r="H37">
            <v>8126.58</v>
          </cell>
        </row>
        <row r="38">
          <cell r="C38" t="str">
            <v>KÖSECELİ</v>
          </cell>
          <cell r="D38">
            <v>6</v>
          </cell>
          <cell r="E38">
            <v>14053.271999999999</v>
          </cell>
          <cell r="F38">
            <v>3975.33</v>
          </cell>
          <cell r="G38">
            <v>4823.5</v>
          </cell>
          <cell r="H38">
            <v>8798.83</v>
          </cell>
        </row>
        <row r="39">
          <cell r="C39" t="str">
            <v>AKINCILAR</v>
          </cell>
          <cell r="D39">
            <v>5</v>
          </cell>
          <cell r="E39">
            <v>4259.7330000000002</v>
          </cell>
          <cell r="F39">
            <v>1204.98</v>
          </cell>
          <cell r="G39">
            <v>1462.0300000000002</v>
          </cell>
          <cell r="H39">
            <v>2667.01</v>
          </cell>
        </row>
        <row r="40">
          <cell r="C40" t="str">
            <v>ADIYAMAN İL ÖZEL İDARESİ</v>
          </cell>
          <cell r="D40">
            <v>1029</v>
          </cell>
          <cell r="E40">
            <v>1031376.0130000002</v>
          </cell>
          <cell r="F40">
            <v>292032.14999999973</v>
          </cell>
          <cell r="G40">
            <v>336600.15000000031</v>
          </cell>
          <cell r="H40">
            <v>628632.30000000005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7"/>
  </sheetPr>
  <dimension ref="A1:G41"/>
  <sheetViews>
    <sheetView tabSelected="1" view="pageBreakPreview" topLeftCell="A16" zoomScaleNormal="100" zoomScaleSheetLayoutView="100" workbookViewId="0">
      <selection activeCell="A11" sqref="A11"/>
    </sheetView>
  </sheetViews>
  <sheetFormatPr defaultRowHeight="12.75" x14ac:dyDescent="0.2"/>
  <cols>
    <col min="1" max="1" width="33.42578125" style="6" customWidth="1"/>
    <col min="2" max="2" width="8" style="15" customWidth="1"/>
    <col min="3" max="3" width="15.5703125" style="10" customWidth="1"/>
    <col min="4" max="4" width="15.5703125" style="12" customWidth="1"/>
    <col min="5" max="5" width="18.42578125" style="12" customWidth="1"/>
    <col min="6" max="6" width="16" style="12" customWidth="1"/>
    <col min="7" max="7" width="10.5703125" bestFit="1" customWidth="1"/>
  </cols>
  <sheetData>
    <row r="1" spans="1:7" ht="36" customHeight="1" thickBot="1" x14ac:dyDescent="0.25">
      <c r="A1" s="20" t="s">
        <v>42</v>
      </c>
      <c r="B1" s="20"/>
      <c r="C1" s="20"/>
      <c r="D1" s="20"/>
      <c r="E1" s="20"/>
      <c r="F1" s="20"/>
    </row>
    <row r="2" spans="1:7" s="1" customFormat="1" ht="94.5" customHeight="1" x14ac:dyDescent="0.2">
      <c r="A2" s="2" t="s">
        <v>4</v>
      </c>
      <c r="B2" s="13" t="s">
        <v>1</v>
      </c>
      <c r="C2" s="3" t="s">
        <v>3</v>
      </c>
      <c r="D2" s="4" t="s">
        <v>2</v>
      </c>
      <c r="E2" s="16" t="s">
        <v>5</v>
      </c>
      <c r="F2" s="17" t="s">
        <v>0</v>
      </c>
    </row>
    <row r="3" spans="1:7" s="1" customFormat="1" ht="12.75" customHeight="1" x14ac:dyDescent="0.2">
      <c r="A3" s="7" t="s">
        <v>7</v>
      </c>
      <c r="B3" s="14">
        <f>VLOOKUP(A3,[1]Sayfa3!$C$4:$D$40,2,0)</f>
        <v>477</v>
      </c>
      <c r="C3" s="14">
        <f>VLOOKUP(A3,[1]Sayfa3!$C$4:$E$40,3,0)</f>
        <v>1063795.4480000003</v>
      </c>
      <c r="D3" s="5">
        <f>VLOOKUP(A3,[1]Sayfa3!$C$4:$F$40,4,0)</f>
        <v>301217.89000000007</v>
      </c>
      <c r="E3" s="5">
        <f>VLOOKUP(A3,[1]Sayfa3!$C$4:$G$40,5,0)</f>
        <v>364677.73999999923</v>
      </c>
      <c r="F3" s="5">
        <f>VLOOKUP(A3,[1]Sayfa3!$C$4:$H$40,6,0)</f>
        <v>665895.62999999931</v>
      </c>
      <c r="G3" s="11"/>
    </row>
    <row r="4" spans="1:7" s="1" customFormat="1" ht="12.75" customHeight="1" x14ac:dyDescent="0.2">
      <c r="A4" s="7" t="s">
        <v>11</v>
      </c>
      <c r="B4" s="14">
        <f>VLOOKUP(A4,[1]Sayfa3!$C$4:$D$40,2,0)</f>
        <v>4</v>
      </c>
      <c r="C4" s="14">
        <f>VLOOKUP(A4,[1]Sayfa3!$C$4:$E$40,3,0)</f>
        <v>8853.9210000000003</v>
      </c>
      <c r="D4" s="5">
        <f>VLOOKUP(A4,[1]Sayfa3!$C$4:$F$40,4,0)</f>
        <v>2505.9299999999998</v>
      </c>
      <c r="E4" s="5">
        <f>VLOOKUP(A4,[1]Sayfa3!$C$4:$G$40,5,0)</f>
        <v>3037.5800000000004</v>
      </c>
      <c r="F4" s="5">
        <f>VLOOKUP(A4,[1]Sayfa3!$C$4:$H$40,6,0)</f>
        <v>5543.51</v>
      </c>
      <c r="G4" s="11"/>
    </row>
    <row r="5" spans="1:7" s="1" customFormat="1" ht="12.75" customHeight="1" x14ac:dyDescent="0.2">
      <c r="A5" s="7" t="s">
        <v>12</v>
      </c>
      <c r="B5" s="14">
        <f>VLOOKUP(A5,[1]Sayfa3!$C$4:$D$40,2,0)</f>
        <v>76</v>
      </c>
      <c r="C5" s="14">
        <f>VLOOKUP(A5,[1]Sayfa3!$C$4:$E$40,3,0)</f>
        <v>170878.19000000003</v>
      </c>
      <c r="D5" s="5">
        <f>VLOOKUP(A5,[1]Sayfa3!$C$4:$F$40,4,0)</f>
        <v>48413.29</v>
      </c>
      <c r="E5" s="5">
        <f>VLOOKUP(A5,[1]Sayfa3!$C$4:$G$40,5,0)</f>
        <v>58572.530000000035</v>
      </c>
      <c r="F5" s="5">
        <f>VLOOKUP(A5,[1]Sayfa3!$C$4:$H$40,6,0)</f>
        <v>106985.82000000004</v>
      </c>
      <c r="G5" s="11"/>
    </row>
    <row r="6" spans="1:7" s="1" customFormat="1" ht="12.75" customHeight="1" x14ac:dyDescent="0.2">
      <c r="A6" s="7" t="s">
        <v>14</v>
      </c>
      <c r="B6" s="14">
        <f>VLOOKUP(A6,[1]Sayfa3!$C$4:$D$40,2,0)</f>
        <v>5</v>
      </c>
      <c r="C6" s="14">
        <f>VLOOKUP(A6,[1]Sayfa3!$C$4:$E$40,3,0)</f>
        <v>16587.740999999998</v>
      </c>
      <c r="D6" s="5">
        <f>VLOOKUP(A6,[1]Sayfa3!$C$4:$F$40,4,0)</f>
        <v>4696.0200000000004</v>
      </c>
      <c r="E6" s="5">
        <f>VLOOKUP(A6,[1]Sayfa3!$C$4:$G$40,5,0)</f>
        <v>5689.58</v>
      </c>
      <c r="F6" s="5">
        <f>VLOOKUP(A6,[1]Sayfa3!$C$4:$H$40,6,0)</f>
        <v>10385.6</v>
      </c>
      <c r="G6" s="11"/>
    </row>
    <row r="7" spans="1:7" s="1" customFormat="1" ht="12.75" customHeight="1" x14ac:dyDescent="0.2">
      <c r="A7" s="7" t="s">
        <v>15</v>
      </c>
      <c r="B7" s="14">
        <f>VLOOKUP(A7,[1]Sayfa3!$C$4:$D$40,2,0)</f>
        <v>14</v>
      </c>
      <c r="C7" s="14">
        <f>VLOOKUP(A7,[1]Sayfa3!$C$4:$E$40,3,0)</f>
        <v>46392.11</v>
      </c>
      <c r="D7" s="5">
        <f>VLOOKUP(A7,[1]Sayfa3!$C$4:$F$40,4,0)</f>
        <v>13123.23</v>
      </c>
      <c r="E7" s="5">
        <f>VLOOKUP(A7,[1]Sayfa3!$C$4:$G$40,5,0)</f>
        <v>15923.21</v>
      </c>
      <c r="F7" s="5">
        <f>VLOOKUP(A7,[1]Sayfa3!$C$4:$H$40,6,0)</f>
        <v>29046.44</v>
      </c>
      <c r="G7" s="11"/>
    </row>
    <row r="8" spans="1:7" s="1" customFormat="1" ht="12.75" customHeight="1" x14ac:dyDescent="0.2">
      <c r="A8" s="7" t="s">
        <v>16</v>
      </c>
      <c r="B8" s="14">
        <f>VLOOKUP(A8,[1]Sayfa3!$C$4:$D$40,2,0)</f>
        <v>9</v>
      </c>
      <c r="C8" s="14">
        <f>VLOOKUP(A8,[1]Sayfa3!$C$4:$E$40,3,0)</f>
        <v>25439.366999999998</v>
      </c>
      <c r="D8" s="5">
        <f>VLOOKUP(A8,[1]Sayfa3!$C$4:$F$40,4,0)</f>
        <v>7197.8799999999992</v>
      </c>
      <c r="E8" s="5">
        <f>VLOOKUP(A8,[1]Sayfa3!$C$4:$G$40,5,0)</f>
        <v>8729.8100000000013</v>
      </c>
      <c r="F8" s="5">
        <f>VLOOKUP(A8,[1]Sayfa3!$C$4:$H$40,6,0)</f>
        <v>15927.69</v>
      </c>
      <c r="G8" s="11"/>
    </row>
    <row r="9" spans="1:7" s="1" customFormat="1" ht="12.75" customHeight="1" x14ac:dyDescent="0.2">
      <c r="A9" s="7" t="s">
        <v>17</v>
      </c>
      <c r="B9" s="14">
        <f>VLOOKUP(A9,[1]Sayfa3!$C$4:$D$40,2,0)</f>
        <v>77</v>
      </c>
      <c r="C9" s="14">
        <f>VLOOKUP(A9,[1]Sayfa3!$C$4:$E$40,3,0)</f>
        <v>192999.67800000001</v>
      </c>
      <c r="D9" s="5">
        <f>VLOOKUP(A9,[1]Sayfa3!$C$4:$F$40,4,0)</f>
        <v>54945.850000000013</v>
      </c>
      <c r="E9" s="5">
        <f>VLOOKUP(A9,[1]Sayfa3!$C$4:$G$40,5,0)</f>
        <v>65883.12</v>
      </c>
      <c r="F9" s="5">
        <f>VLOOKUP(A9,[1]Sayfa3!$C$4:$H$40,6,0)</f>
        <v>120828.97</v>
      </c>
      <c r="G9" s="11"/>
    </row>
    <row r="10" spans="1:7" s="1" customFormat="1" ht="12.75" customHeight="1" x14ac:dyDescent="0.2">
      <c r="A10" s="7" t="s">
        <v>18</v>
      </c>
      <c r="B10" s="14">
        <f>VLOOKUP(A10,[1]Sayfa3!$C$4:$D$40,2,0)</f>
        <v>11</v>
      </c>
      <c r="C10" s="14">
        <f>VLOOKUP(A10,[1]Sayfa3!$C$4:$E$40,3,0)</f>
        <v>17525.023000000001</v>
      </c>
      <c r="D10" s="5">
        <f>VLOOKUP(A10,[1]Sayfa3!$C$4:$F$40,4,0)</f>
        <v>4957.3999999999996</v>
      </c>
      <c r="E10" s="5">
        <f>VLOOKUP(A10,[1]Sayfa3!$C$4:$G$40,5,0)</f>
        <v>6015.0999999999985</v>
      </c>
      <c r="F10" s="5">
        <f>VLOOKUP(A10,[1]Sayfa3!$C$4:$H$40,6,0)</f>
        <v>10972.499999999998</v>
      </c>
      <c r="G10" s="11"/>
    </row>
    <row r="11" spans="1:7" s="1" customFormat="1" ht="12.75" customHeight="1" x14ac:dyDescent="0.2">
      <c r="A11" s="7" t="s">
        <v>20</v>
      </c>
      <c r="B11" s="14">
        <f>VLOOKUP(A11,[1]Sayfa3!$C$4:$D$40,2,0)</f>
        <v>100</v>
      </c>
      <c r="C11" s="14">
        <f>VLOOKUP(A11,[1]Sayfa3!$C$4:$E$40,3,0)</f>
        <v>271716.46799999999</v>
      </c>
      <c r="D11" s="5">
        <f>VLOOKUP(A11,[1]Sayfa3!$C$4:$F$40,4,0)</f>
        <v>77079.000000000029</v>
      </c>
      <c r="E11" s="5">
        <f>VLOOKUP(A11,[1]Sayfa3!$C$4:$G$40,5,0)</f>
        <v>92995.500000000029</v>
      </c>
      <c r="F11" s="5">
        <f>VLOOKUP(A11,[1]Sayfa3!$C$4:$H$40,6,0)</f>
        <v>170074.50000000006</v>
      </c>
      <c r="G11" s="11"/>
    </row>
    <row r="12" spans="1:7" s="1" customFormat="1" ht="12.75" customHeight="1" x14ac:dyDescent="0.2">
      <c r="A12" s="7" t="s">
        <v>24</v>
      </c>
      <c r="B12" s="14">
        <f>VLOOKUP(A12,[1]Sayfa3!$C$4:$D$40,2,0)</f>
        <v>16</v>
      </c>
      <c r="C12" s="14">
        <f>VLOOKUP(A12,[1]Sayfa3!$C$4:$E$40,3,0)</f>
        <v>26820.257000000005</v>
      </c>
      <c r="D12" s="5">
        <f>VLOOKUP(A12,[1]Sayfa3!$C$4:$F$40,4,0)</f>
        <v>7589.04</v>
      </c>
      <c r="E12" s="5">
        <f>VLOOKUP(A12,[1]Sayfa3!$C$4:$G$40,5,0)</f>
        <v>9203.1799999999967</v>
      </c>
      <c r="F12" s="5">
        <f>VLOOKUP(A12,[1]Sayfa3!$C$4:$H$40,6,0)</f>
        <v>16792.219999999998</v>
      </c>
      <c r="G12" s="11"/>
    </row>
    <row r="13" spans="1:7" s="1" customFormat="1" ht="12.75" customHeight="1" x14ac:dyDescent="0.2">
      <c r="A13" s="7" t="s">
        <v>25</v>
      </c>
      <c r="B13" s="14">
        <f>VLOOKUP(A13,[1]Sayfa3!$C$4:$D$40,2,0)</f>
        <v>11</v>
      </c>
      <c r="C13" s="14">
        <f>VLOOKUP(A13,[1]Sayfa3!$C$4:$E$40,3,0)</f>
        <v>41274.012000000002</v>
      </c>
      <c r="D13" s="5">
        <f>VLOOKUP(A13,[1]Sayfa3!$C$4:$F$40,4,0)</f>
        <v>11684.730000000001</v>
      </c>
      <c r="E13" s="5">
        <f>VLOOKUP(A13,[1]Sayfa3!$C$4:$G$40,5,0)</f>
        <v>14156.889999999994</v>
      </c>
      <c r="F13" s="5">
        <f>VLOOKUP(A13,[1]Sayfa3!$C$4:$H$40,6,0)</f>
        <v>25841.619999999995</v>
      </c>
      <c r="G13" s="11"/>
    </row>
    <row r="14" spans="1:7" s="1" customFormat="1" ht="12.75" customHeight="1" x14ac:dyDescent="0.2">
      <c r="A14" s="7" t="s">
        <v>27</v>
      </c>
      <c r="B14" s="14">
        <f>VLOOKUP(A14,[1]Sayfa3!$C$4:$D$40,2,0)</f>
        <v>4</v>
      </c>
      <c r="C14" s="14">
        <f>VLOOKUP(A14,[1]Sayfa3!$C$4:$E$40,3,0)</f>
        <v>15119.745999999999</v>
      </c>
      <c r="D14" s="5">
        <f>VLOOKUP(A14,[1]Sayfa3!$C$4:$F$40,4,0)</f>
        <v>4277.01</v>
      </c>
      <c r="E14" s="5">
        <f>VLOOKUP(A14,[1]Sayfa3!$C$4:$G$40,5,0)</f>
        <v>5189.5499999999993</v>
      </c>
      <c r="F14" s="5">
        <f>VLOOKUP(A14,[1]Sayfa3!$C$4:$H$40,6,0)</f>
        <v>9466.56</v>
      </c>
      <c r="G14" s="11"/>
    </row>
    <row r="15" spans="1:7" s="1" customFormat="1" ht="12.75" customHeight="1" x14ac:dyDescent="0.2">
      <c r="A15" s="7" t="s">
        <v>28</v>
      </c>
      <c r="B15" s="14">
        <f>VLOOKUP(A15,[1]Sayfa3!$C$4:$D$40,2,0)</f>
        <v>9</v>
      </c>
      <c r="C15" s="14">
        <f>VLOOKUP(A15,[1]Sayfa3!$C$4:$E$40,3,0)</f>
        <v>32892.377999999997</v>
      </c>
      <c r="D15" s="5">
        <f>VLOOKUP(A15,[1]Sayfa3!$C$4:$F$40,4,0)</f>
        <v>9304.48</v>
      </c>
      <c r="E15" s="5">
        <f>VLOOKUP(A15,[1]Sayfa3!$C$4:$G$40,5,0)</f>
        <v>11289.619999999999</v>
      </c>
      <c r="F15" s="5">
        <f>VLOOKUP(A15,[1]Sayfa3!$C$4:$H$40,6,0)</f>
        <v>20594.099999999999</v>
      </c>
      <c r="G15" s="11"/>
    </row>
    <row r="16" spans="1:7" s="1" customFormat="1" ht="12.75" customHeight="1" x14ac:dyDescent="0.2">
      <c r="A16" s="7" t="s">
        <v>29</v>
      </c>
      <c r="B16" s="14">
        <f>VLOOKUP(A16,[1]Sayfa3!$C$4:$D$40,2,0)</f>
        <v>15</v>
      </c>
      <c r="C16" s="14">
        <f>VLOOKUP(A16,[1]Sayfa3!$C$4:$E$40,3,0)</f>
        <v>30165.683000000001</v>
      </c>
      <c r="D16" s="5">
        <f>VLOOKUP(A16,[1]Sayfa3!$C$4:$F$40,4,0)</f>
        <v>8533.15</v>
      </c>
      <c r="E16" s="5">
        <f>VLOOKUP(A16,[1]Sayfa3!$C$4:$G$40,5,0)</f>
        <v>10341.699999999999</v>
      </c>
      <c r="F16" s="5">
        <f>VLOOKUP(A16,[1]Sayfa3!$C$4:$H$40,6,0)</f>
        <v>18874.849999999999</v>
      </c>
      <c r="G16" s="11"/>
    </row>
    <row r="17" spans="1:7" s="1" customFormat="1" ht="12.75" customHeight="1" x14ac:dyDescent="0.2">
      <c r="A17" s="7" t="s">
        <v>13</v>
      </c>
      <c r="B17" s="14">
        <f>VLOOKUP(A17,[1]Sayfa3!$C$4:$D$40,2,0)</f>
        <v>7</v>
      </c>
      <c r="C17" s="14">
        <f>VLOOKUP(A17,[1]Sayfa3!$C$4:$E$40,3,0)</f>
        <v>9800.2469999999994</v>
      </c>
      <c r="D17" s="5">
        <f>VLOOKUP(A17,[1]Sayfa3!$C$4:$F$40,4,0)</f>
        <v>2772.5</v>
      </c>
      <c r="E17" s="5">
        <f>VLOOKUP(A17,[1]Sayfa3!$C$4:$G$40,5,0)</f>
        <v>3363.49</v>
      </c>
      <c r="F17" s="5">
        <f>VLOOKUP(A17,[1]Sayfa3!$C$4:$H$40,6,0)</f>
        <v>6135.99</v>
      </c>
      <c r="G17" s="11"/>
    </row>
    <row r="18" spans="1:7" s="1" customFormat="1" ht="12.75" customHeight="1" x14ac:dyDescent="0.2">
      <c r="A18" s="7" t="s">
        <v>22</v>
      </c>
      <c r="B18" s="14">
        <f>VLOOKUP(A18,[1]Sayfa3!$C$4:$D$40,2,0)</f>
        <v>17</v>
      </c>
      <c r="C18" s="14">
        <f>VLOOKUP(A18,[1]Sayfa3!$C$4:$E$40,3,0)</f>
        <v>24950.674999999999</v>
      </c>
      <c r="D18" s="5">
        <f>VLOOKUP(A18,[1]Sayfa3!$C$4:$F$40,4,0)</f>
        <v>7066.2200000000012</v>
      </c>
      <c r="E18" s="5">
        <f>VLOOKUP(A18,[1]Sayfa3!$C$4:$G$40,5,0)</f>
        <v>8555.269999999995</v>
      </c>
      <c r="F18" s="5">
        <f>VLOOKUP(A18,[1]Sayfa3!$C$4:$H$40,6,0)</f>
        <v>15621.489999999996</v>
      </c>
      <c r="G18" s="11"/>
    </row>
    <row r="19" spans="1:7" s="1" customFormat="1" ht="12.75" customHeight="1" x14ac:dyDescent="0.2">
      <c r="A19" s="7" t="s">
        <v>26</v>
      </c>
      <c r="B19" s="14">
        <f>VLOOKUP(A19,[1]Sayfa3!$C$4:$D$40,2,0)</f>
        <v>23</v>
      </c>
      <c r="C19" s="14">
        <f>VLOOKUP(A19,[1]Sayfa3!$C$4:$E$40,3,0)</f>
        <v>29425.091999999993</v>
      </c>
      <c r="D19" s="5">
        <f>VLOOKUP(A19,[1]Sayfa3!$C$4:$F$40,4,0)</f>
        <v>8323.68</v>
      </c>
      <c r="E19" s="5">
        <f>VLOOKUP(A19,[1]Sayfa3!$C$4:$G$40,5,0)</f>
        <v>10099.630000000001</v>
      </c>
      <c r="F19" s="5">
        <f>VLOOKUP(A19,[1]Sayfa3!$C$4:$H$40,6,0)</f>
        <v>18423.310000000001</v>
      </c>
      <c r="G19" s="11"/>
    </row>
    <row r="20" spans="1:7" s="1" customFormat="1" ht="12.75" customHeight="1" x14ac:dyDescent="0.2">
      <c r="A20" s="7" t="s">
        <v>21</v>
      </c>
      <c r="B20" s="14">
        <f>VLOOKUP(A20,[1]Sayfa3!$C$4:$D$40,2,0)</f>
        <v>3</v>
      </c>
      <c r="C20" s="14">
        <f>VLOOKUP(A20,[1]Sayfa3!$C$4:$E$40,3,0)</f>
        <v>10234.164999999999</v>
      </c>
      <c r="D20" s="5">
        <f>VLOOKUP(A20,[1]Sayfa3!$C$4:$F$40,4,0)</f>
        <v>2895</v>
      </c>
      <c r="E20" s="5">
        <f>VLOOKUP(A20,[1]Sayfa3!$C$4:$G$40,5,0)</f>
        <v>3512.6499999999996</v>
      </c>
      <c r="F20" s="5">
        <f>VLOOKUP(A20,[1]Sayfa3!$C$4:$H$40,6,0)</f>
        <v>6407.65</v>
      </c>
      <c r="G20" s="11"/>
    </row>
    <row r="21" spans="1:7" s="1" customFormat="1" ht="12.75" customHeight="1" x14ac:dyDescent="0.2">
      <c r="A21" s="7" t="s">
        <v>19</v>
      </c>
      <c r="B21" s="14">
        <f>VLOOKUP(A21,[1]Sayfa3!$C$4:$D$40,2,0)</f>
        <v>14</v>
      </c>
      <c r="C21" s="14">
        <f>VLOOKUP(A21,[1]Sayfa3!$C$4:$E$40,3,0)</f>
        <v>10622.680000000002</v>
      </c>
      <c r="D21" s="5">
        <f>VLOOKUP(A21,[1]Sayfa3!$C$4:$F$40,4,0)</f>
        <v>3012.15</v>
      </c>
      <c r="E21" s="5">
        <f>VLOOKUP(A21,[1]Sayfa3!$C$4:$G$40,5,0)</f>
        <v>3638.6300000000006</v>
      </c>
      <c r="F21" s="5">
        <f>VLOOKUP(A21,[1]Sayfa3!$C$4:$H$40,6,0)</f>
        <v>6650.7800000000007</v>
      </c>
      <c r="G21" s="11"/>
    </row>
    <row r="22" spans="1:7" s="1" customFormat="1" ht="12.75" customHeight="1" x14ac:dyDescent="0.2">
      <c r="A22" s="7" t="s">
        <v>30</v>
      </c>
      <c r="B22" s="14">
        <f>VLOOKUP(A22,[1]Sayfa3!$C$4:$D$40,2,0)</f>
        <v>15</v>
      </c>
      <c r="C22" s="14">
        <f>VLOOKUP(A22,[1]Sayfa3!$C$4:$E$40,3,0)</f>
        <v>7821.2630000000008</v>
      </c>
      <c r="D22" s="5">
        <f>VLOOKUP(A22,[1]Sayfa3!$C$4:$F$40,4,0)</f>
        <v>2213.2199999999998</v>
      </c>
      <c r="E22" s="5">
        <f>VLOOKUP(A22,[1]Sayfa3!$C$4:$G$40,5,0)</f>
        <v>2683.7500000000005</v>
      </c>
      <c r="F22" s="5">
        <f>VLOOKUP(A22,[1]Sayfa3!$C$4:$H$40,6,0)</f>
        <v>4896.97</v>
      </c>
      <c r="G22" s="11"/>
    </row>
    <row r="23" spans="1:7" s="1" customFormat="1" ht="12.75" customHeight="1" x14ac:dyDescent="0.2">
      <c r="A23" s="7" t="s">
        <v>10</v>
      </c>
      <c r="B23" s="14">
        <f>VLOOKUP(A23,[1]Sayfa3!$C$4:$D$40,2,0)</f>
        <v>5</v>
      </c>
      <c r="C23" s="14">
        <f>VLOOKUP(A23,[1]Sayfa3!$C$4:$E$40,3,0)</f>
        <v>12979.602999999999</v>
      </c>
      <c r="D23" s="5">
        <f>VLOOKUP(A23,[1]Sayfa3!$C$4:$F$40,4,0)</f>
        <v>3671.78</v>
      </c>
      <c r="E23" s="5">
        <f>VLOOKUP(A23,[1]Sayfa3!$C$4:$G$40,5,0)</f>
        <v>4454.7999999999993</v>
      </c>
      <c r="F23" s="5">
        <f>VLOOKUP(A23,[1]Sayfa3!$C$4:$H$40,6,0)</f>
        <v>8126.58</v>
      </c>
      <c r="G23" s="11"/>
    </row>
    <row r="24" spans="1:7" s="1" customFormat="1" ht="12.75" customHeight="1" x14ac:dyDescent="0.2">
      <c r="A24" s="7" t="s">
        <v>23</v>
      </c>
      <c r="B24" s="14">
        <f>VLOOKUP(A24,[1]Sayfa3!$C$4:$D$40,2,0)</f>
        <v>6</v>
      </c>
      <c r="C24" s="14">
        <f>VLOOKUP(A24,[1]Sayfa3!$C$4:$E$40,3,0)</f>
        <v>14053.271999999999</v>
      </c>
      <c r="D24" s="5">
        <f>VLOOKUP(A24,[1]Sayfa3!$C$4:$F$40,4,0)</f>
        <v>3975.33</v>
      </c>
      <c r="E24" s="5">
        <f>VLOOKUP(A24,[1]Sayfa3!$C$4:$G$40,5,0)</f>
        <v>4823.5</v>
      </c>
      <c r="F24" s="5">
        <f>VLOOKUP(A24,[1]Sayfa3!$C$4:$H$40,6,0)</f>
        <v>8798.83</v>
      </c>
      <c r="G24" s="11"/>
    </row>
    <row r="25" spans="1:7" s="1" customFormat="1" ht="12.75" customHeight="1" x14ac:dyDescent="0.2">
      <c r="A25" s="7" t="s">
        <v>9</v>
      </c>
      <c r="B25" s="14">
        <f>VLOOKUP(A25,[1]Sayfa3!$C$4:$D$40,2,0)</f>
        <v>5</v>
      </c>
      <c r="C25" s="14">
        <f>VLOOKUP(A25,[1]Sayfa3!$C$4:$E$40,3,0)</f>
        <v>4259.7330000000002</v>
      </c>
      <c r="D25" s="5">
        <f>VLOOKUP(A25,[1]Sayfa3!$C$4:$F$40,4,0)</f>
        <v>1204.98</v>
      </c>
      <c r="E25" s="5">
        <f>VLOOKUP(A25,[1]Sayfa3!$C$4:$G$40,5,0)</f>
        <v>1462.0300000000002</v>
      </c>
      <c r="F25" s="5">
        <f>VLOOKUP(A25,[1]Sayfa3!$C$4:$H$40,6,0)</f>
        <v>2667.01</v>
      </c>
      <c r="G25" s="11"/>
    </row>
    <row r="26" spans="1:7" s="1" customFormat="1" ht="12.75" customHeight="1" x14ac:dyDescent="0.2">
      <c r="A26" s="7" t="s">
        <v>8</v>
      </c>
      <c r="B26" s="14">
        <f>VLOOKUP(A26,[1]Sayfa3!$C$4:$D$40,2,0)</f>
        <v>1029</v>
      </c>
      <c r="C26" s="14">
        <f>VLOOKUP(A26,[1]Sayfa3!$C$4:$E$40,3,0)</f>
        <v>1031376.0130000002</v>
      </c>
      <c r="D26" s="5">
        <f>VLOOKUP(A26,[1]Sayfa3!$C$4:$F$40,4,0)</f>
        <v>292032.14999999973</v>
      </c>
      <c r="E26" s="5">
        <f>VLOOKUP(A26,[1]Sayfa3!$C$4:$G$40,5,0)</f>
        <v>336600.15000000031</v>
      </c>
      <c r="F26" s="5">
        <f>VLOOKUP(A26,[1]Sayfa3!$C$4:$H$40,6,0)</f>
        <v>628632.30000000005</v>
      </c>
      <c r="G26" s="11"/>
    </row>
    <row r="27" spans="1:7" s="1" customFormat="1" ht="12.75" customHeight="1" x14ac:dyDescent="0.2">
      <c r="A27" s="7" t="s">
        <v>38</v>
      </c>
      <c r="B27" s="14">
        <f>VLOOKUP(A27,[1]Sayfa3!$C$4:$D$40,2,0)</f>
        <v>385</v>
      </c>
      <c r="C27" s="14">
        <f>VLOOKUP(A27,[1]Sayfa3!$C$4:$E$40,3,0)</f>
        <v>1155668.003</v>
      </c>
      <c r="D27" s="5">
        <f>VLOOKUP(A27,[1]Sayfa3!$C$4:$F$40,4,0)</f>
        <v>329026.07999999978</v>
      </c>
      <c r="E27" s="5">
        <f>VLOOKUP(A27,[1]Sayfa3!$C$4:$G$40,5,0)</f>
        <v>394894.87000000005</v>
      </c>
      <c r="F27" s="5">
        <f>VLOOKUP(A27,[1]Sayfa3!$C$4:$H$40,6,0)</f>
        <v>723920.94999999984</v>
      </c>
      <c r="G27" s="11"/>
    </row>
    <row r="28" spans="1:7" s="1" customFormat="1" ht="12.75" customHeight="1" x14ac:dyDescent="0.2">
      <c r="A28" s="7" t="s">
        <v>31</v>
      </c>
      <c r="B28" s="14">
        <f>VLOOKUP(A28,[1]Sayfa3!$C$4:$D$40,2,0)</f>
        <v>244</v>
      </c>
      <c r="C28" s="14">
        <f>VLOOKUP(A28,[1]Sayfa3!$C$4:$E$40,3,0)</f>
        <v>459820.38800000021</v>
      </c>
      <c r="D28" s="5">
        <f>VLOOKUP(A28,[1]Sayfa3!$C$4:$F$40,4,0)</f>
        <v>130188.76999999995</v>
      </c>
      <c r="E28" s="5">
        <f>VLOOKUP(A28,[1]Sayfa3!$C$4:$G$40,5,0)</f>
        <v>155720.15999999997</v>
      </c>
      <c r="F28" s="5">
        <f>VLOOKUP(A28,[1]Sayfa3!$C$4:$H$40,6,0)</f>
        <v>285908.92999999993</v>
      </c>
      <c r="G28" s="11"/>
    </row>
    <row r="29" spans="1:7" s="1" customFormat="1" ht="12.75" customHeight="1" x14ac:dyDescent="0.2">
      <c r="A29" s="7" t="s">
        <v>32</v>
      </c>
      <c r="B29" s="14">
        <f>VLOOKUP(A29,[1]Sayfa3!$C$4:$D$40,2,0)</f>
        <v>196</v>
      </c>
      <c r="C29" s="14">
        <f>VLOOKUP(A29,[1]Sayfa3!$C$4:$E$40,3,0)</f>
        <v>263197.21099999995</v>
      </c>
      <c r="D29" s="5">
        <f>VLOOKUP(A29,[1]Sayfa3!$C$4:$F$40,4,0)</f>
        <v>74642.260000000009</v>
      </c>
      <c r="E29" s="5">
        <f>VLOOKUP(A29,[1]Sayfa3!$C$4:$G$40,5,0)</f>
        <v>86630.56</v>
      </c>
      <c r="F29" s="5">
        <f>VLOOKUP(A29,[1]Sayfa3!$C$4:$H$40,6,0)</f>
        <v>161272.82</v>
      </c>
      <c r="G29" s="11"/>
    </row>
    <row r="30" spans="1:7" s="1" customFormat="1" ht="12.75" customHeight="1" x14ac:dyDescent="0.2">
      <c r="A30" s="7" t="s">
        <v>35</v>
      </c>
      <c r="B30" s="14">
        <f>VLOOKUP(A30,[1]Sayfa3!$C$4:$D$40,2,0)</f>
        <v>92</v>
      </c>
      <c r="C30" s="14">
        <f>VLOOKUP(A30,[1]Sayfa3!$C$4:$E$40,3,0)</f>
        <v>96702.220999999976</v>
      </c>
      <c r="D30" s="5">
        <f>VLOOKUP(A30,[1]Sayfa3!$C$4:$F$40,4,0)</f>
        <v>27368.299999999992</v>
      </c>
      <c r="E30" s="5">
        <f>VLOOKUP(A30,[1]Sayfa3!$C$4:$G$40,5,0)</f>
        <v>32468.350000000024</v>
      </c>
      <c r="F30" s="5">
        <f>VLOOKUP(A30,[1]Sayfa3!$C$4:$H$40,6,0)</f>
        <v>59836.650000000016</v>
      </c>
      <c r="G30" s="11"/>
    </row>
    <row r="31" spans="1:7" s="1" customFormat="1" ht="12.75" customHeight="1" x14ac:dyDescent="0.2">
      <c r="A31" s="7" t="s">
        <v>36</v>
      </c>
      <c r="B31" s="14">
        <f>VLOOKUP(A31,[1]Sayfa3!$C$4:$D$40,2,0)</f>
        <v>389</v>
      </c>
      <c r="C31" s="14">
        <f>VLOOKUP(A31,[1]Sayfa3!$C$4:$E$40,3,0)</f>
        <v>759700.47900000005</v>
      </c>
      <c r="D31" s="5">
        <f>VLOOKUP(A31,[1]Sayfa3!$C$4:$F$40,4,0)</f>
        <v>215123.36000000002</v>
      </c>
      <c r="E31" s="5">
        <f>VLOOKUP(A31,[1]Sayfa3!$C$4:$G$40,5,0)</f>
        <v>257567.49000000014</v>
      </c>
      <c r="F31" s="5">
        <f>VLOOKUP(A31,[1]Sayfa3!$C$4:$H$40,6,0)</f>
        <v>472690.85000000015</v>
      </c>
      <c r="G31" s="11"/>
    </row>
    <row r="32" spans="1:7" s="1" customFormat="1" ht="12.75" customHeight="1" x14ac:dyDescent="0.2">
      <c r="A32" s="7" t="s">
        <v>37</v>
      </c>
      <c r="B32" s="14">
        <f>VLOOKUP(A32,[1]Sayfa3!$C$4:$D$40,2,0)</f>
        <v>213</v>
      </c>
      <c r="C32" s="14">
        <f>VLOOKUP(A32,[1]Sayfa3!$C$4:$E$40,3,0)</f>
        <v>270882.35000000009</v>
      </c>
      <c r="D32" s="5">
        <f>VLOOKUP(A32,[1]Sayfa3!$C$4:$F$40,4,0)</f>
        <v>77648.31</v>
      </c>
      <c r="E32" s="5">
        <f>VLOOKUP(A32,[1]Sayfa3!$C$4:$G$40,5,0)</f>
        <v>90215.159999999974</v>
      </c>
      <c r="F32" s="5">
        <f>VLOOKUP(A32,[1]Sayfa3!$C$4:$H$40,6,0)</f>
        <v>167863.46999999997</v>
      </c>
      <c r="G32" s="11"/>
    </row>
    <row r="33" spans="1:7" s="1" customFormat="1" ht="12.75" customHeight="1" x14ac:dyDescent="0.2">
      <c r="A33" s="7" t="s">
        <v>40</v>
      </c>
      <c r="B33" s="14">
        <f>VLOOKUP(A33,[1]Sayfa3!$C$4:$D$40,2,0)</f>
        <v>243</v>
      </c>
      <c r="C33" s="14">
        <f>VLOOKUP(A33,[1]Sayfa3!$C$4:$E$40,3,0)</f>
        <v>432227.5940000001</v>
      </c>
      <c r="D33" s="5">
        <f>VLOOKUP(A33,[1]Sayfa3!$C$4:$F$40,4,0)</f>
        <v>122502.13999999996</v>
      </c>
      <c r="E33" s="5">
        <f>VLOOKUP(A33,[1]Sayfa3!$C$4:$G$40,5,0)</f>
        <v>145164.01000000007</v>
      </c>
      <c r="F33" s="5">
        <f>VLOOKUP(A33,[1]Sayfa3!$C$4:$H$40,6,0)</f>
        <v>267666.15000000002</v>
      </c>
      <c r="G33" s="11"/>
    </row>
    <row r="34" spans="1:7" s="1" customFormat="1" ht="12.75" customHeight="1" x14ac:dyDescent="0.2">
      <c r="A34" s="7" t="s">
        <v>41</v>
      </c>
      <c r="B34" s="14">
        <f>VLOOKUP(A34,[1]Sayfa3!$C$4:$D$40,2,0)</f>
        <v>227</v>
      </c>
      <c r="C34" s="14">
        <f>VLOOKUP(A34,[1]Sayfa3!$C$4:$E$40,3,0)</f>
        <v>493237.20199999993</v>
      </c>
      <c r="D34" s="5">
        <f>VLOOKUP(A34,[1]Sayfa3!$C$4:$F$40,4,0)</f>
        <v>139840.42000000001</v>
      </c>
      <c r="E34" s="5">
        <f>VLOOKUP(A34,[1]Sayfa3!$C$4:$G$40,5,0)</f>
        <v>166488.9999999998</v>
      </c>
      <c r="F34" s="5">
        <f>VLOOKUP(A34,[1]Sayfa3!$C$4:$H$40,6,0)</f>
        <v>306329.41999999981</v>
      </c>
      <c r="G34" s="11"/>
    </row>
    <row r="35" spans="1:7" s="1" customFormat="1" ht="12.75" customHeight="1" x14ac:dyDescent="0.2">
      <c r="A35" s="7" t="s">
        <v>33</v>
      </c>
      <c r="B35" s="14">
        <f>VLOOKUP(A35,[1]Sayfa3!$C$4:$D$40,2,0)</f>
        <v>76</v>
      </c>
      <c r="C35" s="14">
        <f>VLOOKUP(A35,[1]Sayfa3!$C$4:$E$40,3,0)</f>
        <v>122150.10500000003</v>
      </c>
      <c r="D35" s="5">
        <f>VLOOKUP(A35,[1]Sayfa3!$C$4:$F$40,4,0)</f>
        <v>34657.590000000018</v>
      </c>
      <c r="E35" s="5">
        <f>VLOOKUP(A35,[1]Sayfa3!$C$4:$G$40,5,0)</f>
        <v>41322.169999999976</v>
      </c>
      <c r="F35" s="5">
        <f>VLOOKUP(A35,[1]Sayfa3!$C$4:$H$40,6,0)</f>
        <v>75979.759999999995</v>
      </c>
      <c r="G35" s="11"/>
    </row>
    <row r="36" spans="1:7" s="1" customFormat="1" ht="12.75" customHeight="1" x14ac:dyDescent="0.2">
      <c r="A36" s="7" t="s">
        <v>34</v>
      </c>
      <c r="B36" s="14">
        <v>537</v>
      </c>
      <c r="C36" s="14">
        <v>1040225.0810000004</v>
      </c>
      <c r="D36" s="5">
        <v>294573.04999999987</v>
      </c>
      <c r="E36" s="5">
        <v>351131.00999999966</v>
      </c>
      <c r="F36" s="5">
        <v>645704.05999999947</v>
      </c>
      <c r="G36" s="11"/>
    </row>
    <row r="37" spans="1:7" s="1" customFormat="1" ht="12.75" customHeight="1" x14ac:dyDescent="0.2">
      <c r="A37" s="7" t="s">
        <v>39</v>
      </c>
      <c r="B37" s="14">
        <f>VLOOKUP(A37,[1]Sayfa3!$C$4:$D$40,2,0)</f>
        <v>787</v>
      </c>
      <c r="C37" s="14">
        <f>VLOOKUP(A37,[1]Sayfa3!$C$4:$E$40,3,0)</f>
        <v>1340311.8649999993</v>
      </c>
      <c r="D37" s="5">
        <f>VLOOKUP(A37,[1]Sayfa3!$C$4:$F$40,4,0)</f>
        <v>380023.3500000005</v>
      </c>
      <c r="E37" s="5">
        <f>VLOOKUP(A37,[1]Sayfa3!$C$4:$G$40,5,0)</f>
        <v>454711.30999999918</v>
      </c>
      <c r="F37" s="5">
        <f>VLOOKUP(A37,[1]Sayfa3!$C$4:$H$40,6,0)</f>
        <v>834734.65999999968</v>
      </c>
      <c r="G37" s="11"/>
    </row>
    <row r="38" spans="1:7" s="1" customFormat="1" ht="12.75" customHeight="1" x14ac:dyDescent="0.2">
      <c r="A38" s="8" t="s">
        <v>6</v>
      </c>
      <c r="B38" s="9">
        <f>SUM(B3:B37)</f>
        <v>5341</v>
      </c>
      <c r="C38" s="18">
        <f t="shared" ref="C38:F38" si="0">SUM(C3:C37)</f>
        <v>9550105.2640000023</v>
      </c>
      <c r="D38" s="18">
        <f t="shared" si="0"/>
        <v>2708285.5400000005</v>
      </c>
      <c r="E38" s="18">
        <f t="shared" si="0"/>
        <v>3227213.0999999992</v>
      </c>
      <c r="F38" s="18">
        <f t="shared" si="0"/>
        <v>5935498.6399999969</v>
      </c>
      <c r="G38" s="11"/>
    </row>
    <row r="41" spans="1:7" x14ac:dyDescent="0.2">
      <c r="B41" s="19"/>
      <c r="C41" s="19"/>
      <c r="D41" s="19"/>
      <c r="E41" s="19"/>
      <c r="F41" s="19"/>
      <c r="G41" s="19"/>
    </row>
  </sheetData>
  <mergeCells count="1">
    <mergeCell ref="A1:F1"/>
  </mergeCells>
  <phoneticPr fontId="2" type="noConversion"/>
  <pageMargins left="0.74803149606299213" right="0.74803149606299213" top="0.98425196850393704" bottom="0.98425196850393704" header="0.51181102362204722" footer="0.51181102362204722"/>
  <pageSetup paperSize="9" scale="59" fitToHeight="2" orientation="portrait" r:id="rId1"/>
  <headerFooter alignWithMargins="0">
    <oddFooter>&amp;L&amp;P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2</vt:i4>
      </vt:variant>
    </vt:vector>
  </HeadingPairs>
  <TitlesOfParts>
    <vt:vector size="3" baseType="lpstr">
      <vt:lpstr>Ek-2-1-AKEDAŞ</vt:lpstr>
      <vt:lpstr>'Ek-2-1-AKEDAŞ'!Yazdırma_Alanı</vt:lpstr>
      <vt:lpstr>'Ek-2-1-AKEDAŞ'!Yazdırma_Başlıkları</vt:lpstr>
    </vt:vector>
  </TitlesOfParts>
  <Company>TEDAS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iseven</dc:creator>
  <cp:lastModifiedBy>HATİCE PARLAKYİĞİT</cp:lastModifiedBy>
  <cp:lastPrinted>2014-09-15T05:27:16Z</cp:lastPrinted>
  <dcterms:created xsi:type="dcterms:W3CDTF">2011-03-04T08:06:15Z</dcterms:created>
  <dcterms:modified xsi:type="dcterms:W3CDTF">2020-03-10T13:04:55Z</dcterms:modified>
</cp:coreProperties>
</file>